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0"/>
  </bookViews>
  <sheets>
    <sheet name="Sheet1" sheetId="1" r:id="rId1"/>
    <sheet name="Sheet2" sheetId="2" r:id="rId2"/>
    <sheet name="Sheet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1" l="1"/>
  <c r="D11" i="1" s="1"/>
  <c r="C10" i="1"/>
  <c r="C12" i="1" s="1"/>
  <c r="G11" i="1" l="1"/>
  <c r="D10" i="1"/>
  <c r="G10" i="1" l="1"/>
  <c r="H11" i="1"/>
  <c r="I11" i="1" s="1"/>
  <c r="H10" i="1" l="1"/>
  <c r="I10" i="1" s="1"/>
  <c r="I12" i="1" s="1"/>
  <c r="I13" i="1" s="1"/>
</calcChain>
</file>

<file path=xl/sharedStrings.xml><?xml version="1.0" encoding="utf-8"?>
<sst xmlns="http://schemas.openxmlformats.org/spreadsheetml/2006/main" count="24" uniqueCount="23">
  <si>
    <t>Tarea</t>
  </si>
  <si>
    <t>Sub-tareas</t>
  </si>
  <si>
    <t>Senior  scientist</t>
  </si>
  <si>
    <t>IT engineer</t>
  </si>
  <si>
    <t>1. Envio datos pronóstico en automático (fichero de texto en varias localizaciones de Sant Cugat)</t>
  </si>
  <si>
    <t>2. Discusión de resultados cada 3 meses</t>
  </si>
  <si>
    <t>Personal</t>
  </si>
  <si>
    <t>PM rate (€/mes)</t>
  </si>
  <si>
    <t>Meses</t>
  </si>
  <si>
    <t>Coste personal</t>
  </si>
  <si>
    <t>Viajes</t>
  </si>
  <si>
    <t>Cloud computing</t>
  </si>
  <si>
    <t>Overhead (63.45%)</t>
  </si>
  <si>
    <t>BSC (10% del total)</t>
  </si>
  <si>
    <t>TOT</t>
  </si>
  <si>
    <t>Senior scientist</t>
  </si>
  <si>
    <t>SIN IVA</t>
  </si>
  <si>
    <t>CON IVA (21%)</t>
  </si>
  <si>
    <t xml:space="preserve">    Presupuesto min de 12.000 que incluye servicio de 1 año: suministro de datos en 20 localizaciones para los contaminantes (NO2, PM10 y PM2.5). [Pongo los tres porque es lo que le estabamos dando desde un principio].</t>
  </si>
  <si>
    <t xml:space="preserve">    El precio de un punto es 500 Euros/punto en el rango de 20-30 puntos.</t>
  </si>
  <si>
    <t xml:space="preserve">    El precio de un punto es 400 Euros/punto para más de 30 puntos.</t>
  </si>
  <si>
    <t xml:space="preserve">    Añadir un contaminante (e.g. ozono) más supone un coste de 6.000 Euros.</t>
  </si>
  <si>
    <t>CRITERIOS DECIDOS RUNIÓN 13/03/2017. Asistentes: Mar Rodríguez, Kim Serradell, Marta Terrado, Carlos Pérez, Maria Teresa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</si>
</sst>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D9D9D9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 applyBorder="1" applyAlignment="1">
      <alignment horizontal="left"/>
    </xf>
    <xf numFmtId="0" fontId="0" fillId="2" borderId="0" xfId="0" applyFill="1" applyBorder="1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3" borderId="3" xfId="0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3" fontId="4" fillId="0" borderId="0" xfId="0" applyNumberFormat="1" applyFont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6">
    <dxf>
      <font>
        <color rgb="FFFFFFFF"/>
      </font>
      <fill>
        <patternFill>
          <bgColor rgb="FF1F497D"/>
        </patternFill>
      </fill>
    </dxf>
    <dxf>
      <font>
        <color rgb="FFFFFFFF"/>
      </font>
      <fill>
        <patternFill>
          <bgColor rgb="FF1F497D"/>
        </patternFill>
      </fill>
    </dxf>
    <dxf>
      <font>
        <color rgb="FFFFFFFF"/>
      </font>
      <fill>
        <patternFill>
          <bgColor rgb="FF1F497D"/>
        </patternFill>
      </fill>
    </dxf>
    <dxf>
      <font>
        <color rgb="FFFFFFFF"/>
      </font>
      <fill>
        <patternFill>
          <bgColor rgb="FF1F497D"/>
        </patternFill>
      </fill>
    </dxf>
    <dxf>
      <font>
        <color rgb="FF95B3D7"/>
      </font>
      <fill>
        <patternFill>
          <bgColor rgb="FF558ED5"/>
        </patternFill>
      </fill>
    </dxf>
    <dxf>
      <font>
        <color rgb="FF4F81BD"/>
      </font>
      <fill>
        <patternFill>
          <bgColor rgb="FF4F81B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558ED5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85" zoomScaleNormal="85" workbookViewId="0">
      <selection activeCell="H28" sqref="H28"/>
    </sheetView>
  </sheetViews>
  <sheetFormatPr defaultRowHeight="15" x14ac:dyDescent="0.25"/>
  <cols>
    <col min="1" max="1" width="18.42578125" customWidth="1"/>
    <col min="2" max="2" width="21.5703125" customWidth="1"/>
    <col min="3" max="3" width="9.85546875" customWidth="1"/>
    <col min="4" max="4" width="10.28515625"/>
    <col min="5" max="5" width="9.42578125"/>
    <col min="6" max="6" width="13.42578125"/>
    <col min="7" max="7" width="10.5703125"/>
    <col min="8" max="9" width="11.42578125"/>
    <col min="10" max="10" width="8.42578125"/>
    <col min="11" max="11" width="7.42578125"/>
    <col min="12" max="1020" width="8.42578125"/>
    <col min="1021" max="1025" width="8.5703125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1.5" x14ac:dyDescent="0.25">
      <c r="A2" s="3" t="s">
        <v>0</v>
      </c>
      <c r="B2" s="4" t="s">
        <v>1</v>
      </c>
      <c r="C2" s="5" t="s">
        <v>2</v>
      </c>
      <c r="D2" s="6" t="s">
        <v>3</v>
      </c>
      <c r="E2" s="7"/>
      <c r="F2" s="7"/>
      <c r="G2" s="7"/>
      <c r="H2" s="7"/>
      <c r="I2" s="7"/>
      <c r="J2" s="7"/>
      <c r="K2" s="7"/>
    </row>
    <row r="3" spans="1:11" ht="15.75" x14ac:dyDescent="0.25">
      <c r="A3" s="8" t="s">
        <v>4</v>
      </c>
      <c r="B3" s="9"/>
      <c r="D3" s="10">
        <v>2</v>
      </c>
      <c r="E3" s="7"/>
      <c r="F3" s="7"/>
      <c r="G3" s="7"/>
      <c r="H3" s="7"/>
      <c r="I3" s="7"/>
      <c r="J3" s="7"/>
      <c r="K3" s="7"/>
    </row>
    <row r="4" spans="1:11" ht="15.75" x14ac:dyDescent="0.25">
      <c r="A4" s="8" t="s">
        <v>5</v>
      </c>
      <c r="B4" s="9"/>
      <c r="C4" s="11">
        <v>0.1</v>
      </c>
      <c r="D4" s="10"/>
      <c r="E4" s="7"/>
      <c r="F4" s="7"/>
      <c r="G4" s="7"/>
      <c r="H4" s="7"/>
      <c r="I4" s="7"/>
      <c r="J4" s="7"/>
      <c r="K4" s="7"/>
    </row>
    <row r="5" spans="1:11" ht="15.75" x14ac:dyDescent="0.25">
      <c r="A5" s="8"/>
      <c r="B5" s="9"/>
      <c r="C5" s="11"/>
      <c r="D5" s="10"/>
      <c r="E5" s="7"/>
      <c r="F5" s="7"/>
      <c r="G5" s="7"/>
      <c r="H5" s="7"/>
      <c r="I5" s="7"/>
      <c r="J5" s="7"/>
      <c r="K5" s="7"/>
    </row>
    <row r="6" spans="1:11" ht="15.75" x14ac:dyDescent="0.25">
      <c r="A6" s="12"/>
      <c r="B6" s="13"/>
      <c r="C6" s="14"/>
      <c r="D6" s="14"/>
      <c r="E6" s="15"/>
      <c r="F6" s="15"/>
      <c r="G6" s="15"/>
      <c r="H6" s="15"/>
      <c r="I6" s="15"/>
      <c r="J6" s="15"/>
      <c r="K6" s="15"/>
    </row>
    <row r="7" spans="1:11" x14ac:dyDescent="0.25">
      <c r="A7" s="2"/>
      <c r="B7" s="16"/>
      <c r="C7" s="16"/>
      <c r="D7" s="2"/>
      <c r="E7" s="2"/>
      <c r="F7" s="2"/>
      <c r="G7" s="2"/>
      <c r="H7" s="2"/>
      <c r="I7" s="2"/>
      <c r="J7" s="2"/>
      <c r="K7" s="2"/>
    </row>
    <row r="8" spans="1:11" ht="15.75" x14ac:dyDescent="0.25">
      <c r="A8" s="1"/>
      <c r="B8" s="1"/>
      <c r="C8" s="16"/>
      <c r="D8" s="16"/>
      <c r="E8" s="16"/>
      <c r="F8" s="16"/>
      <c r="G8" s="2"/>
      <c r="H8" s="2"/>
      <c r="I8" s="2"/>
      <c r="J8" s="2"/>
      <c r="K8" s="2"/>
    </row>
    <row r="9" spans="1:11" ht="31.5" x14ac:dyDescent="0.25">
      <c r="A9" s="17" t="s">
        <v>6</v>
      </c>
      <c r="B9" s="18" t="s">
        <v>7</v>
      </c>
      <c r="C9" s="18" t="s">
        <v>8</v>
      </c>
      <c r="D9" s="18" t="s">
        <v>9</v>
      </c>
      <c r="E9" s="19" t="s">
        <v>10</v>
      </c>
      <c r="F9" s="18" t="s">
        <v>11</v>
      </c>
      <c r="G9" s="20" t="s">
        <v>12</v>
      </c>
      <c r="H9" s="20" t="s">
        <v>13</v>
      </c>
      <c r="I9" s="21" t="s">
        <v>14</v>
      </c>
      <c r="J9" s="2"/>
      <c r="K9" s="2"/>
    </row>
    <row r="10" spans="1:11" ht="15.75" x14ac:dyDescent="0.25">
      <c r="A10" s="22" t="s">
        <v>15</v>
      </c>
      <c r="B10" s="23">
        <v>5101</v>
      </c>
      <c r="C10" s="23">
        <f>C4</f>
        <v>0.1</v>
      </c>
      <c r="D10" s="23">
        <f>C10*B10</f>
        <v>510.1</v>
      </c>
      <c r="E10" s="24">
        <v>0</v>
      </c>
      <c r="F10" s="24">
        <v>0</v>
      </c>
      <c r="G10" s="23">
        <f>D10*0.6345</f>
        <v>323.65845000000002</v>
      </c>
      <c r="H10" s="23">
        <f>SUM(D10:G10)*0.1</f>
        <v>83.375845000000012</v>
      </c>
      <c r="I10" s="25">
        <f>D10+E10+G10+H10</f>
        <v>917.13429500000007</v>
      </c>
      <c r="J10" s="2"/>
      <c r="K10" s="2"/>
    </row>
    <row r="11" spans="1:11" ht="15.75" x14ac:dyDescent="0.25">
      <c r="A11" s="26" t="s">
        <v>3</v>
      </c>
      <c r="B11" s="27">
        <v>3337</v>
      </c>
      <c r="C11" s="27">
        <f>D3</f>
        <v>2</v>
      </c>
      <c r="D11" s="27">
        <f>C11*B11</f>
        <v>6674</v>
      </c>
      <c r="E11" s="28">
        <v>0</v>
      </c>
      <c r="F11" s="28">
        <v>0</v>
      </c>
      <c r="G11" s="23">
        <f>D11*0.6345</f>
        <v>4234.6529999999993</v>
      </c>
      <c r="H11" s="23">
        <f>SUM(D11:G11)*0.1</f>
        <v>1090.8652999999999</v>
      </c>
      <c r="I11" s="29">
        <f>D11+E11+G11+H11</f>
        <v>11999.518299999998</v>
      </c>
      <c r="J11" s="2"/>
      <c r="K11" s="2"/>
    </row>
    <row r="12" spans="1:11" ht="18.75" x14ac:dyDescent="0.3">
      <c r="A12" s="2"/>
      <c r="B12" s="30"/>
      <c r="C12" s="31">
        <f>SUM(C10:C11)</f>
        <v>2.1</v>
      </c>
      <c r="D12" s="32"/>
      <c r="E12" s="16"/>
      <c r="G12" s="16"/>
      <c r="H12" s="2"/>
      <c r="I12" s="33">
        <f>SUM(I10:I11)</f>
        <v>12916.652594999998</v>
      </c>
      <c r="J12" s="2" t="s">
        <v>16</v>
      </c>
      <c r="K12" s="34"/>
    </row>
    <row r="13" spans="1:11" ht="18.75" x14ac:dyDescent="0.3">
      <c r="A13" s="2"/>
      <c r="B13" s="35"/>
      <c r="C13" s="30"/>
      <c r="D13" s="36"/>
      <c r="E13" s="16"/>
      <c r="G13" s="16"/>
      <c r="H13" s="2"/>
      <c r="I13" s="33">
        <f>I12*1.21</f>
        <v>15629.149639949997</v>
      </c>
      <c r="J13" s="2" t="s">
        <v>17</v>
      </c>
      <c r="K13" s="2"/>
    </row>
    <row r="16" spans="1:11" ht="18.75" x14ac:dyDescent="0.3">
      <c r="A16" s="38" t="s">
        <v>22</v>
      </c>
    </row>
    <row r="17" spans="1:2" ht="18.75" x14ac:dyDescent="0.3">
      <c r="A17" s="37" t="s">
        <v>18</v>
      </c>
      <c r="B17" s="37"/>
    </row>
    <row r="18" spans="1:2" ht="18.75" x14ac:dyDescent="0.3">
      <c r="A18" s="37" t="s">
        <v>19</v>
      </c>
      <c r="B18" s="37"/>
    </row>
    <row r="19" spans="1:2" ht="18.75" x14ac:dyDescent="0.3">
      <c r="A19" s="37" t="s">
        <v>20</v>
      </c>
      <c r="B19" s="37"/>
    </row>
    <row r="20" spans="1:2" ht="18.75" x14ac:dyDescent="0.3">
      <c r="A20" s="37" t="s">
        <v>21</v>
      </c>
      <c r="B20" s="37"/>
    </row>
  </sheetData>
  <mergeCells count="1">
    <mergeCell ref="A8:B8"/>
  </mergeCells>
  <conditionalFormatting sqref="E6"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6:D6">
    <cfRule type="cellIs" dxfId="3" priority="4" operator="greaterThan">
      <formula>0</formula>
    </cfRule>
  </conditionalFormatting>
  <conditionalFormatting sqref="C5">
    <cfRule type="cellIs" dxfId="2" priority="5" operator="greaterThan">
      <formula>0</formula>
    </cfRule>
  </conditionalFormatting>
  <conditionalFormatting sqref="D3:D5">
    <cfRule type="cellIs" dxfId="1" priority="6" operator="greaterThan">
      <formula>0</formula>
    </cfRule>
  </conditionalFormatting>
  <conditionalFormatting sqref="C4">
    <cfRule type="cellIs" dxfId="0" priority="7" operator="greaterThan">
      <formula>0</formula>
    </cfRule>
  </conditionalFormatting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bscuser</dc:creator>
  <cp:lastModifiedBy>mtpay</cp:lastModifiedBy>
  <cp:revision>2</cp:revision>
  <dcterms:created xsi:type="dcterms:W3CDTF">2017-03-01T10:01:53Z</dcterms:created>
  <dcterms:modified xsi:type="dcterms:W3CDTF">2017-03-13T14:47:56Z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